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3635" windowHeight="7350"/>
  </bookViews>
  <sheets>
    <sheet name="2015-2018 - 17.9.14" sheetId="5" r:id="rId1"/>
    <sheet name="Ark1" sheetId="4" r:id="rId2"/>
  </sheets>
  <calcPr calcId="145621"/>
</workbook>
</file>

<file path=xl/calcChain.xml><?xml version="1.0" encoding="utf-8"?>
<calcChain xmlns="http://schemas.openxmlformats.org/spreadsheetml/2006/main">
  <c r="C39" i="5" l="1"/>
  <c r="E39" i="5" l="1"/>
  <c r="D39" i="5"/>
  <c r="D41" i="5" l="1"/>
  <c r="D46" i="5" s="1"/>
  <c r="E41" i="5"/>
  <c r="C41" i="5"/>
  <c r="C46" i="5" s="1"/>
  <c r="E46" i="5"/>
  <c r="B46" i="5"/>
  <c r="B39" i="5"/>
  <c r="E24" i="5"/>
  <c r="D24" i="5"/>
  <c r="C24" i="5"/>
  <c r="B24" i="5"/>
  <c r="E11" i="5"/>
  <c r="E16" i="5" s="1"/>
  <c r="E20" i="5" s="1"/>
  <c r="E22" i="5" s="1"/>
  <c r="E33" i="5" s="1"/>
  <c r="D11" i="5"/>
  <c r="D16" i="5" s="1"/>
  <c r="D20" i="5" s="1"/>
  <c r="D22" i="5" s="1"/>
  <c r="D33" i="5" s="1"/>
  <c r="C11" i="5"/>
  <c r="C16" i="5" s="1"/>
  <c r="C20" i="5" s="1"/>
  <c r="C22" i="5" s="1"/>
  <c r="C33" i="5" s="1"/>
  <c r="B4" i="5"/>
  <c r="B11" i="5" s="1"/>
  <c r="B16" i="5" s="1"/>
  <c r="B20" i="5" s="1"/>
  <c r="B22" i="5" s="1"/>
  <c r="B33" i="5" s="1"/>
  <c r="B47" i="5" l="1"/>
  <c r="C47" i="5" s="1"/>
  <c r="D47" i="5" l="1"/>
  <c r="E47" i="5" s="1"/>
</calcChain>
</file>

<file path=xl/sharedStrings.xml><?xml version="1.0" encoding="utf-8"?>
<sst xmlns="http://schemas.openxmlformats.org/spreadsheetml/2006/main" count="45" uniqueCount="41">
  <si>
    <t>Beløb i mio. kr.</t>
  </si>
  <si>
    <t>Budget-overslag 2016</t>
  </si>
  <si>
    <t>Budget-overslag 2017</t>
  </si>
  <si>
    <t>Budget-overslag 2018</t>
  </si>
  <si>
    <t>- = indtægter og + = udgifter</t>
  </si>
  <si>
    <t>Driftsresultat (- = overskud)</t>
  </si>
  <si>
    <t>Budget-forslag     2015</t>
  </si>
  <si>
    <t>Kasseforbrug (+) / konsolidering (-)</t>
  </si>
  <si>
    <t>Ændringer:</t>
  </si>
  <si>
    <t>1. Fremskaffelse af råderum:</t>
  </si>
  <si>
    <t>1.2 Effektiviseringer i administrationen</t>
  </si>
  <si>
    <t>1.3 Velfærdsteknologi</t>
  </si>
  <si>
    <t>3. Beredskab</t>
  </si>
  <si>
    <t>4. Højere indtægter i overslagsår med baggrund i befolkningsudvikling contra statsgaranti på tilskud/udligning - 200 borgere</t>
  </si>
  <si>
    <t>Ældrepulje  - indtægter</t>
  </si>
  <si>
    <t>Ældrepulje  - udgifter</t>
  </si>
  <si>
    <t>2. Pulje til uforudsete udgifter afskaffes</t>
  </si>
  <si>
    <t>Udviklingspulje</t>
  </si>
  <si>
    <t>Råderum til senere prioritering - anlægsudgifter</t>
  </si>
  <si>
    <t>Likviditet efter kassekreditreglen (primo = 229 mio. kr.)</t>
  </si>
  <si>
    <t>Sundhedspuljen (anvendes til finansiering af S10 og S11)</t>
  </si>
  <si>
    <t>Driftsresultat (- = overskud) 4.9.2014</t>
  </si>
  <si>
    <t>5. Gennemgang af bygningsmassen</t>
  </si>
  <si>
    <t>Anlægsudgifter excl. energibesp. foranstalt.</t>
  </si>
  <si>
    <t>Lån, afdrag, energibesp. foranstaltn m.m.</t>
  </si>
  <si>
    <t>Effektiviseringer/Besparelser</t>
  </si>
  <si>
    <t>Nye driftsudgifter</t>
  </si>
  <si>
    <t>Nye anlægsudgifter</t>
  </si>
  <si>
    <t>Optagelse af lån - afdrag og renter</t>
  </si>
  <si>
    <t>Afdrag på lån</t>
  </si>
  <si>
    <t>Renter og afdrag på energilån</t>
  </si>
  <si>
    <t>Energilån</t>
  </si>
  <si>
    <t>Nye lån</t>
  </si>
  <si>
    <t>Energibesparende foranstaltninger</t>
  </si>
  <si>
    <t>Finanasforskydninger (kirkeskat)</t>
  </si>
  <si>
    <t>Finansforskydninger (afdrag til forsyningen)</t>
  </si>
  <si>
    <t>Finansforskydninger (grundkapitalindskud)</t>
  </si>
  <si>
    <t>Renter og afdrag på lån vedr. byfornyelser</t>
  </si>
  <si>
    <t>Hovedoversigt for budget 2015 - 2018 pr. 17/9-14</t>
  </si>
  <si>
    <t>1.4 Øget markedsafprøvning</t>
  </si>
  <si>
    <t>1.1 Indkøb - øget udbud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</si>
</sst>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49" fontId="1" fillId="0" borderId="6" xfId="0" applyNumberFormat="1" applyFont="1" applyBorder="1" applyAlignment="1"/>
    <xf numFmtId="0" fontId="2" fillId="0" borderId="7" xfId="0" applyFont="1" applyFill="1" applyBorder="1" applyAlignment="1">
      <alignment horizontal="left"/>
    </xf>
    <xf numFmtId="164" fontId="4" fillId="0" borderId="7" xfId="0" applyNumberFormat="1" applyFont="1" applyBorder="1"/>
    <xf numFmtId="164" fontId="5" fillId="0" borderId="7" xfId="0" applyNumberFormat="1" applyFont="1" applyBorder="1"/>
    <xf numFmtId="0" fontId="4" fillId="0" borderId="9" xfId="0" applyFont="1" applyFill="1" applyBorder="1" applyAlignment="1">
      <alignment horizontal="left"/>
    </xf>
    <xf numFmtId="164" fontId="4" fillId="0" borderId="9" xfId="0" applyNumberFormat="1" applyFont="1" applyBorder="1"/>
    <xf numFmtId="164" fontId="5" fillId="0" borderId="9" xfId="0" applyNumberFormat="1" applyFont="1" applyBorder="1"/>
    <xf numFmtId="0" fontId="4" fillId="0" borderId="5" xfId="0" applyFont="1" applyFill="1" applyBorder="1" applyAlignment="1">
      <alignment horizontal="left" indent="1"/>
    </xf>
    <xf numFmtId="164" fontId="4" fillId="0" borderId="5" xfId="0" applyNumberFormat="1" applyFont="1" applyBorder="1"/>
    <xf numFmtId="164" fontId="6" fillId="0" borderId="5" xfId="0" applyNumberFormat="1" applyFont="1" applyBorder="1"/>
    <xf numFmtId="0" fontId="4" fillId="0" borderId="8" xfId="0" applyFont="1" applyFill="1" applyBorder="1" applyAlignment="1">
      <alignment horizontal="left" indent="1"/>
    </xf>
    <xf numFmtId="164" fontId="4" fillId="0" borderId="8" xfId="0" applyNumberFormat="1" applyFont="1" applyBorder="1"/>
    <xf numFmtId="164" fontId="6" fillId="0" borderId="8" xfId="0" applyNumberFormat="1" applyFont="1" applyBorder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164" fontId="4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7" fillId="0" borderId="5" xfId="0" applyNumberFormat="1" applyFont="1" applyBorder="1"/>
    <xf numFmtId="0" fontId="8" fillId="0" borderId="2" xfId="0" applyFont="1" applyBorder="1"/>
    <xf numFmtId="164" fontId="2" fillId="0" borderId="2" xfId="0" applyNumberFormat="1" applyFont="1" applyBorder="1"/>
    <xf numFmtId="164" fontId="4" fillId="0" borderId="6" xfId="0" applyNumberFormat="1" applyFont="1" applyBorder="1"/>
    <xf numFmtId="164" fontId="6" fillId="0" borderId="6" xfId="0" applyNumberFormat="1" applyFon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4" fillId="0" borderId="6" xfId="0" applyFont="1" applyFill="1" applyBorder="1" applyAlignment="1">
      <alignment horizontal="left"/>
    </xf>
    <xf numFmtId="164" fontId="0" fillId="0" borderId="6" xfId="0" applyNumberFormat="1" applyBorder="1"/>
    <xf numFmtId="164" fontId="0" fillId="0" borderId="5" xfId="0" applyNumberFormat="1" applyBorder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9" fillId="0" borderId="5" xfId="0" applyNumberFormat="1" applyFont="1" applyBorder="1"/>
    <xf numFmtId="164" fontId="10" fillId="0" borderId="6" xfId="0" applyNumberFormat="1" applyFont="1" applyBorder="1"/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/>
    <xf numFmtId="0" fontId="4" fillId="0" borderId="12" xfId="0" applyFont="1" applyFill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6" fillId="0" borderId="12" xfId="0" applyNumberFormat="1" applyFont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75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47.85546875" customWidth="1"/>
    <col min="2" max="2" width="12.42578125" customWidth="1"/>
    <col min="3" max="3" width="12.140625" customWidth="1"/>
    <col min="4" max="4" width="11.140625" customWidth="1"/>
    <col min="5" max="5" width="12.140625" customWidth="1"/>
  </cols>
  <sheetData>
    <row r="1" spans="1:5" ht="25.5" customHeight="1" thickBot="1" x14ac:dyDescent="0.35">
      <c r="A1" s="43" t="s">
        <v>38</v>
      </c>
      <c r="B1" s="43"/>
      <c r="C1" s="43"/>
      <c r="D1" s="43"/>
      <c r="E1" s="43"/>
    </row>
    <row r="2" spans="1:5" ht="67.7" customHeight="1" thickBot="1" x14ac:dyDescent="0.35">
      <c r="A2" s="26" t="s">
        <v>0</v>
      </c>
      <c r="B2" s="27" t="s">
        <v>6</v>
      </c>
      <c r="C2" s="27" t="s">
        <v>1</v>
      </c>
      <c r="D2" s="27" t="s">
        <v>2</v>
      </c>
      <c r="E2" s="27" t="s">
        <v>3</v>
      </c>
    </row>
    <row r="3" spans="1:5" ht="17.850000000000001" customHeight="1" thickBot="1" x14ac:dyDescent="0.3">
      <c r="A3" s="1"/>
      <c r="B3" s="2" t="s">
        <v>4</v>
      </c>
      <c r="C3" s="2"/>
      <c r="D3" s="2"/>
      <c r="E3" s="2"/>
    </row>
    <row r="4" spans="1:5" ht="24.2" customHeight="1" thickBot="1" x14ac:dyDescent="0.4">
      <c r="A4" s="28" t="s">
        <v>21</v>
      </c>
      <c r="B4" s="23">
        <f>-106.9</f>
        <v>-106.9</v>
      </c>
      <c r="C4" s="23">
        <v>-73.900000000000006</v>
      </c>
      <c r="D4" s="23">
        <v>-74.2</v>
      </c>
      <c r="E4" s="23">
        <v>-70.8</v>
      </c>
    </row>
    <row r="5" spans="1:5" ht="18" customHeight="1" x14ac:dyDescent="0.3">
      <c r="A5" s="3" t="s">
        <v>8</v>
      </c>
      <c r="B5" s="4"/>
      <c r="C5" s="4"/>
      <c r="D5" s="5"/>
      <c r="E5" s="4"/>
    </row>
    <row r="6" spans="1:5" ht="18" customHeight="1" x14ac:dyDescent="0.3">
      <c r="A6" s="6" t="s">
        <v>9</v>
      </c>
      <c r="B6" s="7"/>
      <c r="C6" s="7"/>
      <c r="D6" s="8"/>
      <c r="E6" s="7"/>
    </row>
    <row r="7" spans="1:5" ht="18" customHeight="1" x14ac:dyDescent="0.3">
      <c r="A7" s="9" t="s">
        <v>40</v>
      </c>
      <c r="B7" s="10">
        <v>-1</v>
      </c>
      <c r="C7" s="10">
        <v>-3</v>
      </c>
      <c r="D7" s="11">
        <v>-5</v>
      </c>
      <c r="E7" s="10">
        <v>-7</v>
      </c>
    </row>
    <row r="8" spans="1:5" ht="18" customHeight="1" x14ac:dyDescent="0.35">
      <c r="A8" s="9" t="s">
        <v>10</v>
      </c>
      <c r="B8" s="10">
        <v>-2</v>
      </c>
      <c r="C8" s="10">
        <v>-4</v>
      </c>
      <c r="D8" s="11">
        <v>-6</v>
      </c>
      <c r="E8" s="10">
        <v>-6</v>
      </c>
    </row>
    <row r="9" spans="1:5" ht="18" customHeight="1" x14ac:dyDescent="0.3">
      <c r="A9" s="9" t="s">
        <v>11</v>
      </c>
      <c r="B9" s="10"/>
      <c r="C9" s="10">
        <v>-1</v>
      </c>
      <c r="D9" s="11">
        <v>-2</v>
      </c>
      <c r="E9" s="10">
        <v>-2</v>
      </c>
    </row>
    <row r="10" spans="1:5" ht="18" customHeight="1" thickBot="1" x14ac:dyDescent="0.35">
      <c r="A10" s="12" t="s">
        <v>39</v>
      </c>
      <c r="B10" s="13"/>
      <c r="C10" s="13">
        <v>-1</v>
      </c>
      <c r="D10" s="14">
        <v>-2</v>
      </c>
      <c r="E10" s="13">
        <v>-2</v>
      </c>
    </row>
    <row r="11" spans="1:5" ht="18" customHeight="1" x14ac:dyDescent="0.35">
      <c r="A11" s="37" t="s">
        <v>5</v>
      </c>
      <c r="B11" s="38">
        <f>SUM(B4:B10)</f>
        <v>-109.9</v>
      </c>
      <c r="C11" s="38">
        <f t="shared" ref="C11:E11" si="0">SUM(C4:C10)</f>
        <v>-82.9</v>
      </c>
      <c r="D11" s="38">
        <f t="shared" si="0"/>
        <v>-89.2</v>
      </c>
      <c r="E11" s="38">
        <f t="shared" si="0"/>
        <v>-87.8</v>
      </c>
    </row>
    <row r="12" spans="1:5" ht="18" customHeight="1" x14ac:dyDescent="0.35">
      <c r="A12" s="15" t="s">
        <v>16</v>
      </c>
      <c r="B12" s="10">
        <v>-5.4</v>
      </c>
      <c r="C12" s="10">
        <v>-5.4</v>
      </c>
      <c r="D12" s="11">
        <v>-5.4</v>
      </c>
      <c r="E12" s="10">
        <v>-5.4</v>
      </c>
    </row>
    <row r="13" spans="1:5" ht="18" customHeight="1" x14ac:dyDescent="0.35">
      <c r="A13" s="15" t="s">
        <v>12</v>
      </c>
      <c r="B13" s="10"/>
      <c r="C13" s="10">
        <v>-0.5</v>
      </c>
      <c r="D13" s="11">
        <v>-0.5</v>
      </c>
      <c r="E13" s="10">
        <v>-0.5</v>
      </c>
    </row>
    <row r="14" spans="1:5" ht="18" customHeight="1" x14ac:dyDescent="0.3">
      <c r="A14" s="16" t="s">
        <v>13</v>
      </c>
      <c r="B14" s="10"/>
      <c r="C14" s="17"/>
      <c r="D14" s="18">
        <v>-8</v>
      </c>
      <c r="E14" s="17">
        <v>-8</v>
      </c>
    </row>
    <row r="15" spans="1:5" ht="18" customHeight="1" thickBot="1" x14ac:dyDescent="0.4">
      <c r="A15" s="19" t="s">
        <v>22</v>
      </c>
      <c r="B15" s="13"/>
      <c r="C15" s="13">
        <v>-1</v>
      </c>
      <c r="D15" s="14">
        <v>-2</v>
      </c>
      <c r="E15" s="13">
        <v>-3</v>
      </c>
    </row>
    <row r="16" spans="1:5" ht="18" customHeight="1" x14ac:dyDescent="0.35">
      <c r="A16" s="37" t="s">
        <v>5</v>
      </c>
      <c r="B16" s="38">
        <f>SUM(B11:B15)</f>
        <v>-115.30000000000001</v>
      </c>
      <c r="C16" s="38">
        <f t="shared" ref="C16:E16" si="1">SUM(C11:C15)</f>
        <v>-89.800000000000011</v>
      </c>
      <c r="D16" s="38">
        <f t="shared" si="1"/>
        <v>-105.10000000000001</v>
      </c>
      <c r="E16" s="38">
        <f t="shared" si="1"/>
        <v>-104.7</v>
      </c>
    </row>
    <row r="17" spans="1:5" ht="18" customHeight="1" x14ac:dyDescent="0.3">
      <c r="A17" s="15" t="s">
        <v>14</v>
      </c>
      <c r="B17" s="17">
        <v>-10.1</v>
      </c>
      <c r="C17" s="10">
        <v>-10.3</v>
      </c>
      <c r="D17" s="11">
        <v>-10.5</v>
      </c>
      <c r="E17" s="10">
        <v>-10.7</v>
      </c>
    </row>
    <row r="18" spans="1:5" ht="18" customHeight="1" x14ac:dyDescent="0.3">
      <c r="A18" s="15" t="s">
        <v>15</v>
      </c>
      <c r="B18" s="17">
        <v>10.1</v>
      </c>
      <c r="C18" s="10">
        <v>10.3</v>
      </c>
      <c r="D18" s="11">
        <v>10.5</v>
      </c>
      <c r="E18" s="10">
        <v>10.7</v>
      </c>
    </row>
    <row r="19" spans="1:5" ht="18" customHeight="1" thickBot="1" x14ac:dyDescent="0.4">
      <c r="A19" s="16" t="s">
        <v>20</v>
      </c>
      <c r="B19" s="10">
        <v>3.1</v>
      </c>
      <c r="C19" s="10">
        <v>3.1</v>
      </c>
      <c r="D19" s="11">
        <v>3.1</v>
      </c>
      <c r="E19" s="10">
        <v>3.1</v>
      </c>
    </row>
    <row r="20" spans="1:5" ht="18" customHeight="1" x14ac:dyDescent="0.35">
      <c r="A20" s="37" t="s">
        <v>5</v>
      </c>
      <c r="B20" s="38">
        <f>SUM(B16:B19)</f>
        <v>-112.20000000000002</v>
      </c>
      <c r="C20" s="38">
        <f t="shared" ref="C20:E20" si="2">SUM(C16:C19)</f>
        <v>-86.700000000000017</v>
      </c>
      <c r="D20" s="38">
        <f t="shared" si="2"/>
        <v>-102.00000000000001</v>
      </c>
      <c r="E20" s="38">
        <f t="shared" si="2"/>
        <v>-101.60000000000001</v>
      </c>
    </row>
    <row r="21" spans="1:5" ht="18" customHeight="1" thickBot="1" x14ac:dyDescent="0.4">
      <c r="A21" s="39" t="s">
        <v>17</v>
      </c>
      <c r="B21" s="40">
        <v>4</v>
      </c>
      <c r="C21" s="41">
        <v>4</v>
      </c>
      <c r="D21" s="42">
        <v>4</v>
      </c>
      <c r="E21" s="41">
        <v>4</v>
      </c>
    </row>
    <row r="22" spans="1:5" ht="18" customHeight="1" x14ac:dyDescent="0.35">
      <c r="A22" s="37" t="s">
        <v>5</v>
      </c>
      <c r="B22" s="38">
        <f>SUM(B20:B21)</f>
        <v>-108.20000000000002</v>
      </c>
      <c r="C22" s="38">
        <f t="shared" ref="C22:E22" si="3">SUM(C20:C21)</f>
        <v>-82.700000000000017</v>
      </c>
      <c r="D22" s="38">
        <f t="shared" si="3"/>
        <v>-98.000000000000014</v>
      </c>
      <c r="E22" s="38">
        <f t="shared" si="3"/>
        <v>-97.600000000000009</v>
      </c>
    </row>
    <row r="23" spans="1:5" ht="18" customHeight="1" x14ac:dyDescent="0.3">
      <c r="A23" s="20" t="s">
        <v>23</v>
      </c>
      <c r="B23" s="21">
        <v>108.8</v>
      </c>
      <c r="C23" s="21">
        <v>45.6</v>
      </c>
      <c r="D23" s="21">
        <v>36.5</v>
      </c>
      <c r="E23" s="21">
        <v>0</v>
      </c>
    </row>
    <row r="24" spans="1:5" ht="18" customHeight="1" thickBot="1" x14ac:dyDescent="0.35">
      <c r="A24" s="20" t="s">
        <v>24</v>
      </c>
      <c r="B24" s="21">
        <f>SUM(B25:B32)</f>
        <v>34.700000000000003</v>
      </c>
      <c r="C24" s="21">
        <f t="shared" ref="C24:E24" si="4">SUM(C25:C32)</f>
        <v>37.5</v>
      </c>
      <c r="D24" s="21">
        <f t="shared" si="4"/>
        <v>40.5</v>
      </c>
      <c r="E24" s="21">
        <f t="shared" si="4"/>
        <v>47.5</v>
      </c>
    </row>
    <row r="25" spans="1:5" ht="18" hidden="1" customHeight="1" x14ac:dyDescent="0.3">
      <c r="A25" s="33" t="s">
        <v>29</v>
      </c>
      <c r="B25" s="31">
        <v>34.700000000000003</v>
      </c>
      <c r="C25" s="31">
        <v>36.200000000000003</v>
      </c>
      <c r="D25" s="36">
        <v>37.9</v>
      </c>
      <c r="E25" s="31">
        <v>39.4</v>
      </c>
    </row>
    <row r="26" spans="1:5" ht="18" hidden="1" customHeight="1" x14ac:dyDescent="0.3">
      <c r="A26" s="34" t="s">
        <v>30</v>
      </c>
      <c r="B26" s="32">
        <v>0</v>
      </c>
      <c r="C26" s="32">
        <v>1.3</v>
      </c>
      <c r="D26" s="32">
        <v>2.6</v>
      </c>
      <c r="E26" s="32">
        <v>3.9</v>
      </c>
    </row>
    <row r="27" spans="1:5" ht="18" hidden="1" customHeight="1" x14ac:dyDescent="0.3">
      <c r="A27" s="34" t="s">
        <v>31</v>
      </c>
      <c r="B27" s="32">
        <v>-30</v>
      </c>
      <c r="C27" s="32">
        <v>-30</v>
      </c>
      <c r="D27" s="32">
        <v>-30</v>
      </c>
      <c r="E27" s="32">
        <v>0</v>
      </c>
    </row>
    <row r="28" spans="1:5" ht="18" hidden="1" customHeight="1" x14ac:dyDescent="0.3">
      <c r="A28" s="34" t="s">
        <v>32</v>
      </c>
      <c r="B28" s="32">
        <v>-6.2</v>
      </c>
      <c r="C28" s="32">
        <v>-6.2</v>
      </c>
      <c r="D28" s="32">
        <v>-6.2</v>
      </c>
      <c r="E28" s="32">
        <v>-2</v>
      </c>
    </row>
    <row r="29" spans="1:5" ht="18" hidden="1" customHeight="1" x14ac:dyDescent="0.3">
      <c r="A29" s="34" t="s">
        <v>33</v>
      </c>
      <c r="B29" s="35">
        <v>30</v>
      </c>
      <c r="C29" s="35">
        <v>30</v>
      </c>
      <c r="D29" s="35">
        <v>30</v>
      </c>
      <c r="E29" s="35">
        <v>0</v>
      </c>
    </row>
    <row r="30" spans="1:5" ht="18" hidden="1" customHeight="1" x14ac:dyDescent="0.3">
      <c r="A30" s="34" t="s">
        <v>34</v>
      </c>
      <c r="B30" s="32">
        <v>0</v>
      </c>
      <c r="C30" s="32">
        <v>0</v>
      </c>
      <c r="D30" s="32">
        <v>0</v>
      </c>
      <c r="E30" s="32">
        <v>0</v>
      </c>
    </row>
    <row r="31" spans="1:5" ht="18" hidden="1" customHeight="1" x14ac:dyDescent="0.3">
      <c r="A31" s="34" t="s">
        <v>35</v>
      </c>
      <c r="B31" s="32">
        <v>3.2</v>
      </c>
      <c r="C31" s="32">
        <v>3.2</v>
      </c>
      <c r="D31" s="32">
        <v>3.2</v>
      </c>
      <c r="E31" s="32">
        <v>3.2</v>
      </c>
    </row>
    <row r="32" spans="1:5" ht="18" hidden="1" customHeight="1" thickBot="1" x14ac:dyDescent="0.35">
      <c r="A32" s="33" t="s">
        <v>36</v>
      </c>
      <c r="B32" s="31">
        <v>3</v>
      </c>
      <c r="C32" s="31">
        <v>3</v>
      </c>
      <c r="D32" s="31">
        <v>3</v>
      </c>
      <c r="E32" s="31">
        <v>3</v>
      </c>
    </row>
    <row r="33" spans="1:5" ht="18" customHeight="1" thickBot="1" x14ac:dyDescent="0.35">
      <c r="A33" s="22" t="s">
        <v>7</v>
      </c>
      <c r="B33" s="23">
        <f>SUM(B22:B24)</f>
        <v>35.299999999999983</v>
      </c>
      <c r="C33" s="23">
        <f t="shared" ref="C33:E33" si="5">SUM(C22:C24)</f>
        <v>0.39999999999998437</v>
      </c>
      <c r="D33" s="23">
        <f t="shared" si="5"/>
        <v>-21.000000000000014</v>
      </c>
      <c r="E33" s="23">
        <f t="shared" si="5"/>
        <v>-50.100000000000009</v>
      </c>
    </row>
    <row r="34" spans="1:5" ht="18" customHeight="1" x14ac:dyDescent="0.3">
      <c r="A34" s="19"/>
      <c r="B34" s="24"/>
      <c r="C34" s="24"/>
      <c r="D34" s="25"/>
      <c r="E34" s="24"/>
    </row>
    <row r="35" spans="1:5" ht="18" customHeight="1" x14ac:dyDescent="0.3">
      <c r="A35" s="19" t="s">
        <v>25</v>
      </c>
      <c r="B35" s="13">
        <v>-4</v>
      </c>
      <c r="C35" s="13">
        <v>-11</v>
      </c>
      <c r="D35" s="14">
        <v>-15</v>
      </c>
      <c r="E35" s="14">
        <v>-15</v>
      </c>
    </row>
    <row r="36" spans="1:5" ht="18" customHeight="1" x14ac:dyDescent="0.3">
      <c r="A36" s="19"/>
      <c r="B36" s="13"/>
      <c r="C36" s="13"/>
      <c r="D36" s="14"/>
      <c r="E36" s="14"/>
    </row>
    <row r="37" spans="1:5" ht="18" customHeight="1" x14ac:dyDescent="0.3">
      <c r="A37" s="15" t="s">
        <v>26</v>
      </c>
      <c r="B37" s="17">
        <v>5.9640000000000004</v>
      </c>
      <c r="C37" s="10">
        <v>5.734</v>
      </c>
      <c r="D37" s="11">
        <v>5.9039999999999999</v>
      </c>
      <c r="E37" s="10">
        <v>3.9740000000000002</v>
      </c>
    </row>
    <row r="38" spans="1:5" ht="18" customHeight="1" x14ac:dyDescent="0.3">
      <c r="A38" s="15"/>
      <c r="B38" s="17"/>
      <c r="C38" s="10"/>
      <c r="D38" s="11"/>
      <c r="E38" s="10"/>
    </row>
    <row r="39" spans="1:5" ht="18" customHeight="1" x14ac:dyDescent="0.3">
      <c r="A39" s="15" t="s">
        <v>27</v>
      </c>
      <c r="B39" s="17">
        <f>153.319-108.8-30-3</f>
        <v>11.518999999999991</v>
      </c>
      <c r="C39" s="10">
        <f>107.903-45.6-30-3</f>
        <v>29.303000000000004</v>
      </c>
      <c r="D39" s="11">
        <f>95.461-36.5-30-3</f>
        <v>25.960999999999999</v>
      </c>
      <c r="E39" s="10">
        <f>56.576-30-3</f>
        <v>23.576000000000001</v>
      </c>
    </row>
    <row r="40" spans="1:5" ht="18" customHeight="1" x14ac:dyDescent="0.3">
      <c r="A40" s="15"/>
      <c r="B40" s="17"/>
      <c r="C40" s="10"/>
      <c r="D40" s="11"/>
      <c r="E40" s="10"/>
    </row>
    <row r="41" spans="1:5" ht="20.25" customHeight="1" x14ac:dyDescent="0.3">
      <c r="A41" s="15" t="s">
        <v>18</v>
      </c>
      <c r="B41" s="17"/>
      <c r="C41" s="10">
        <f>80-C23-C39</f>
        <v>5.0969999999999942</v>
      </c>
      <c r="D41" s="10">
        <f t="shared" ref="D41:E41" si="6">80-D23-D39</f>
        <v>17.539000000000001</v>
      </c>
      <c r="E41" s="10">
        <f t="shared" si="6"/>
        <v>56.423999999999999</v>
      </c>
    </row>
    <row r="42" spans="1:5" ht="24.2" customHeight="1" x14ac:dyDescent="0.3">
      <c r="A42" s="30" t="s">
        <v>28</v>
      </c>
      <c r="B42" s="24">
        <v>-7.2</v>
      </c>
      <c r="C42" s="24">
        <v>0.3</v>
      </c>
      <c r="D42" s="24">
        <v>0.3</v>
      </c>
      <c r="E42" s="24">
        <v>0.3</v>
      </c>
    </row>
    <row r="43" spans="1:5" ht="18" customHeight="1" x14ac:dyDescent="0.3">
      <c r="A43" s="15"/>
      <c r="B43" s="10"/>
      <c r="C43" s="10"/>
      <c r="D43" s="10"/>
      <c r="E43" s="10"/>
    </row>
    <row r="44" spans="1:5" ht="18" customHeight="1" x14ac:dyDescent="0.3">
      <c r="A44" s="15" t="s">
        <v>37</v>
      </c>
      <c r="B44" s="17"/>
      <c r="C44" s="10">
        <v>0.3</v>
      </c>
      <c r="D44" s="11">
        <v>0.67</v>
      </c>
      <c r="E44" s="10">
        <v>0.86</v>
      </c>
    </row>
    <row r="45" spans="1:5" ht="18" customHeight="1" thickBot="1" x14ac:dyDescent="0.35">
      <c r="A45" s="30"/>
      <c r="B45" s="24"/>
      <c r="C45" s="24"/>
      <c r="D45" s="24"/>
      <c r="E45" s="24"/>
    </row>
    <row r="46" spans="1:5" ht="26.25" customHeight="1" thickBot="1" x14ac:dyDescent="0.35">
      <c r="A46" s="22" t="s">
        <v>7</v>
      </c>
      <c r="B46" s="23">
        <f>+(SUM(B33:B45))</f>
        <v>41.58299999999997</v>
      </c>
      <c r="C46" s="23">
        <f t="shared" ref="C46:E46" si="7">+(SUM(C33:C45))</f>
        <v>30.133999999999986</v>
      </c>
      <c r="D46" s="23">
        <f t="shared" si="7"/>
        <v>14.373999999999986</v>
      </c>
      <c r="E46" s="23">
        <f t="shared" si="7"/>
        <v>20.033999999999995</v>
      </c>
    </row>
    <row r="47" spans="1:5" ht="40.700000000000003" customHeight="1" thickBot="1" x14ac:dyDescent="0.35">
      <c r="A47" s="29" t="s">
        <v>19</v>
      </c>
      <c r="B47" s="23">
        <f>229-B46</f>
        <v>187.41700000000003</v>
      </c>
      <c r="C47" s="23">
        <f>B47-C46</f>
        <v>157.28300000000004</v>
      </c>
      <c r="D47" s="23">
        <f>C47-D46</f>
        <v>142.90900000000005</v>
      </c>
      <c r="E47" s="23">
        <f>D47-E46</f>
        <v>122.87500000000006</v>
      </c>
    </row>
  </sheetData>
  <mergeCells count="1">
    <mergeCell ref="A1:E1"/>
  </mergeCells>
  <pageMargins left="0.11811023622047245" right="0.23622047244094491" top="0.23622047244094491" bottom="0.35433070866141736" header="0.31496062992125984" footer="0.31496062992125984"/>
  <pageSetup paperSize="9" orientation="portrait" r:id="rId1"/>
  <headerFooter>
    <oddFooter>&amp;L17. septembe 2014/dok. nr. 121780-14&amp;Csag nr. 13-16120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2014-09-18T13:00:00+00:00</MeetingStartDate>
    <EnclosureFileNumber xmlns="d08b57ff-b9b7-4581-975d-98f87b579a51">121780/14</EnclosureFileNumber>
    <AgendaId xmlns="d08b57ff-b9b7-4581-975d-98f87b579a51">2999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1676539</FusionId>
    <AgendaAccessLevelName xmlns="d08b57ff-b9b7-4581-975d-98f87b579a51">Åben</AgendaAccessLevelName>
    <UNC xmlns="d08b57ff-b9b7-4581-975d-98f87b579a51">1502759</UNC>
    <MeetingTitle xmlns="d08b57ff-b9b7-4581-975d-98f87b579a51">18-09-2014</MeetingTitle>
    <MeetingDateAndTime xmlns="d08b57ff-b9b7-4581-975d-98f87b579a51">18-09-2014 fra 15:00 - 15:30</MeetingDateAndTime>
    <MeetingEndDate xmlns="d08b57ff-b9b7-4581-975d-98f87b579a51">2014-09-18T13:30:00+00:00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E3713-9EFE-4603-9271-3833277EE97C}"/>
</file>

<file path=customXml/itemProps2.xml><?xml version="1.0" encoding="utf-8"?>
<ds:datastoreItem xmlns:ds="http://schemas.openxmlformats.org/officeDocument/2006/customXml" ds:itemID="{02779BCB-3202-4D79-A606-E3E24AED9939}"/>
</file>

<file path=customXml/itemProps3.xml><?xml version="1.0" encoding="utf-8"?>
<ds:datastoreItem xmlns:ds="http://schemas.openxmlformats.org/officeDocument/2006/customXml" ds:itemID="{BA6A38A2-6919-4DED-B31D-B85EE66DE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2015-2018 - 17.9.14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-18-09-2014 - Bilag 341.04 Hovedoversigt for budget 2015 - 2018 -pr 179-14</dc:title>
  <dc:creator>Flemming Karlsen</dc:creator>
  <cp:lastModifiedBy>Egon Boutrup</cp:lastModifiedBy>
  <cp:lastPrinted>2014-09-17T13:54:09Z</cp:lastPrinted>
  <dcterms:created xsi:type="dcterms:W3CDTF">2014-02-13T08:41:47Z</dcterms:created>
  <dcterms:modified xsi:type="dcterms:W3CDTF">2014-09-19T05:09:02Z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